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gurus\UCN\Gurusamy\UCN Common Drive 19April2021 to\ACC - Animal Care Committee\CCAC Interim Assessment 2023\Response to CCAC 2023 Interim Asssement Report\Revised ACC Forms and SOPs to CCAC\"/>
    </mc:Choice>
  </mc:AlternateContent>
  <xr:revisionPtr revIDLastSave="0" documentId="8_{A5944CD1-3933-41CE-9ABD-6783E0ABA65D}" xr6:coauthVersionLast="47" xr6:coauthVersionMax="47" xr10:uidLastSave="{00000000-0000-0000-0000-000000000000}"/>
  <bookViews>
    <workbookView xWindow="-110" yWindow="-110" windowWidth="19420" windowHeight="11500" xr2:uid="{00000000-000D-0000-FFFF-FFFF00000000}"/>
  </bookViews>
  <sheets>
    <sheet name="Scoring Summary Tool" sheetId="7" r:id="rId1"/>
    <sheet name="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7" l="1"/>
  <c r="C26" i="7"/>
  <c r="C25" i="7"/>
  <c r="C24" i="7"/>
  <c r="C23" i="7"/>
  <c r="C22" i="7"/>
  <c r="C17" i="7"/>
  <c r="C16" i="7"/>
  <c r="C15" i="7"/>
  <c r="C14" i="7"/>
  <c r="C13" i="7"/>
  <c r="C12" i="7"/>
  <c r="C11" i="7"/>
  <c r="C10" i="7"/>
  <c r="C5" i="7"/>
  <c r="C4" i="7"/>
  <c r="C18" i="7" l="1"/>
  <c r="B18" i="7" s="1"/>
  <c r="G4" i="7" s="1"/>
  <c r="C28" i="7"/>
  <c r="B28" i="7" s="1"/>
  <c r="G5" i="7" s="1"/>
  <c r="C6" i="7"/>
  <c r="H3" i="7" s="1"/>
  <c r="H4" i="7" l="1"/>
  <c r="I4" i="7" s="1"/>
  <c r="J4" i="7" s="1"/>
  <c r="H5" i="7"/>
  <c r="I5" i="7" s="1"/>
  <c r="J5" i="7" s="1"/>
  <c r="B6" i="7"/>
  <c r="G3" i="7" s="1"/>
  <c r="I3" i="7"/>
  <c r="I6" i="7" l="1"/>
  <c r="J3" i="7"/>
  <c r="J6" i="7" s="1"/>
  <c r="J7" i="7" l="1"/>
  <c r="B30" i="7" s="1"/>
</calcChain>
</file>

<file path=xl/sharedStrings.xml><?xml version="1.0" encoding="utf-8"?>
<sst xmlns="http://schemas.openxmlformats.org/spreadsheetml/2006/main" count="62" uniqueCount="53">
  <si>
    <t>A</t>
  </si>
  <si>
    <t>Step 1 - Environment</t>
  </si>
  <si>
    <t>Factor</t>
  </si>
  <si>
    <t>Letter</t>
  </si>
  <si>
    <t>Score</t>
  </si>
  <si>
    <t>Environment Total</t>
  </si>
  <si>
    <t>Step 2 - Animal</t>
  </si>
  <si>
    <t>2.6  Social disruption</t>
  </si>
  <si>
    <t>2.8  Known aspects of individual animals</t>
  </si>
  <si>
    <t>Animal Total</t>
  </si>
  <si>
    <t>Step 3 - Procedure</t>
  </si>
  <si>
    <t>3.2  Monitoring</t>
  </si>
  <si>
    <t>Procedure Total</t>
  </si>
  <si>
    <t>CoWI Summary</t>
  </si>
  <si>
    <t>B</t>
  </si>
  <si>
    <t>C</t>
  </si>
  <si>
    <t>D</t>
  </si>
  <si>
    <t>E</t>
  </si>
  <si>
    <t>CoWI</t>
  </si>
  <si>
    <t>1-2</t>
  </si>
  <si>
    <t>Legend</t>
  </si>
  <si>
    <t>Step Weight</t>
  </si>
  <si>
    <t>Average Score Range</t>
  </si>
  <si>
    <t>Weighting</t>
  </si>
  <si>
    <t>2.01-6.99</t>
  </si>
  <si>
    <t>40-108</t>
  </si>
  <si>
    <t>7-19.99</t>
  </si>
  <si>
    <t>20-39.99</t>
  </si>
  <si>
    <t>Calculations</t>
  </si>
  <si>
    <t>Average</t>
  </si>
  <si>
    <t>Weighted Average</t>
  </si>
  <si>
    <t>Comments (as needed)</t>
  </si>
  <si>
    <t>AUTOMATED CATEGORY OF WELFARE IMPACT SCORING SUMMARY TOOL</t>
  </si>
  <si>
    <t>3.3  Humane killing method</t>
  </si>
  <si>
    <t>2.1  Species, strain, and sex of the animals</t>
  </si>
  <si>
    <t>1.1  Housing and husbandry</t>
  </si>
  <si>
    <t xml:space="preserve">1.2  Relocation and transportation </t>
  </si>
  <si>
    <t>2.2  Age and developmental stage of the animal</t>
  </si>
  <si>
    <t>2.3  Whether the animal is domesticated or non-domesticated</t>
  </si>
  <si>
    <t>2.4  Inherent welfare status of the animal</t>
  </si>
  <si>
    <t>2.5  Energy status or body condition</t>
  </si>
  <si>
    <t>2.7  Previous experiences of the animal (cumulative lifetime experiences)</t>
  </si>
  <si>
    <t>STEP 1 – ATTRIBUTES OF THE ENVIRONMENT</t>
  </si>
  <si>
    <t>STEP 2 – ATTRIBUTES OF THE ANIMALS</t>
  </si>
  <si>
    <t>STEP 3 – ATTRIBUTES OF THE SCIENTIFIC PROCEDURES</t>
  </si>
  <si>
    <t>3.1  Scientific procedures</t>
  </si>
  <si>
    <t>3.4  Setting in which the scientific activity is being conducted</t>
  </si>
  <si>
    <t>3.5  Skill and experience of the personnel</t>
  </si>
  <si>
    <t>3.6  Whether or not the animal has been habituated or trained</t>
  </si>
  <si>
    <t>AUTOMATED CATEGORY OF WELFARE IMPACT SCORING SUMMARY TOOL INSTRUCTIONS</t>
  </si>
  <si>
    <t>Suggested Final Category of Welfare Impact Letter</t>
  </si>
  <si>
    <t>Category (Letter)</t>
  </si>
  <si>
    <r>
      <rPr>
        <b/>
        <sz val="12"/>
        <color theme="1"/>
        <rFont val="Arial"/>
        <family val="2"/>
      </rPr>
      <t>DATE OF PUBLICATION:</t>
    </r>
    <r>
      <rPr>
        <sz val="12"/>
        <color theme="1"/>
        <rFont val="Arial"/>
        <family val="2"/>
      </rPr>
      <t xml:space="preserve"> February 2024
The </t>
    </r>
    <r>
      <rPr>
        <i/>
        <sz val="12"/>
        <color theme="1"/>
        <rFont val="Arial"/>
        <family val="2"/>
      </rPr>
      <t xml:space="preserve">Automated Category of Welfare Impact Scoring Summary Tool </t>
    </r>
    <r>
      <rPr>
        <sz val="12"/>
        <color theme="1"/>
        <rFont val="Arial"/>
        <family val="2"/>
      </rPr>
      <t xml:space="preserve">is intended to assist animal care committees and protocol authors in summarizing information and assigning overall categories of welfare impact to groups of animals within protocols. It must be used in conjunction with the </t>
    </r>
    <r>
      <rPr>
        <i/>
        <sz val="12"/>
        <color theme="1"/>
        <rFont val="Arial"/>
        <family val="2"/>
      </rPr>
      <t>CCAC guidelines: Categories of welfare impact</t>
    </r>
    <r>
      <rPr>
        <sz val="12"/>
        <color theme="1"/>
        <rFont val="Arial"/>
        <family val="2"/>
      </rPr>
      <t xml:space="preserve">. </t>
    </r>
    <r>
      <rPr>
        <b/>
        <sz val="12"/>
        <color theme="1"/>
        <rFont val="Arial"/>
        <family val="2"/>
      </rPr>
      <t>The use of this tool is optional.</t>
    </r>
    <r>
      <rPr>
        <sz val="12"/>
        <color theme="1"/>
        <rFont val="Arial"/>
        <family val="2"/>
      </rPr>
      <t xml:space="preserve">
To use the tool, simply assign a letter (A-E) to each factor (grey boxes). The factors listed in the tool are relevant aspects of an animal’s life that can reasonably be expected to impact its welfare, either positively or negatively, when involved in scientific activities. An explanation of how to evaluate each factor is provided in the </t>
    </r>
    <r>
      <rPr>
        <i/>
        <sz val="12"/>
        <color theme="1"/>
        <rFont val="Arial"/>
        <family val="2"/>
      </rPr>
      <t>CCAC guidelines: Categories of welfare impact</t>
    </r>
    <r>
      <rPr>
        <sz val="12"/>
        <color theme="1"/>
        <rFont val="Arial"/>
        <family val="2"/>
      </rPr>
      <t xml:space="preserve">. Some examples of varying welfare impact within different factors have also been provided in other accompanying implementation documents to help facilitate identifying an accurate welfare impact. Protocol authors and animal care committees are strongly encouraged to prepare their own examples of welfare impacts (A through E) for each factor that are most relevant to their own work. While potentially time-consuming up-front, this may help expedite the process over time. </t>
    </r>
    <r>
      <rPr>
        <b/>
        <sz val="12"/>
        <color theme="1"/>
        <rFont val="Arial"/>
        <family val="2"/>
      </rPr>
      <t>If a factor is neutral in regard to welfare impact or not applicable for a protocol, it must be left blank within the tool.</t>
    </r>
    <r>
      <rPr>
        <sz val="12"/>
        <color theme="1"/>
        <rFont val="Arial"/>
        <family val="2"/>
      </rPr>
      <t xml:space="preserve">
Once all of the information is provided (all grey boxes are filled or intentionally left blank), the tool will provide a suggested final category of welfare impact. </t>
    </r>
    <r>
      <rPr>
        <b/>
        <sz val="12"/>
        <color theme="1"/>
        <rFont val="Arial"/>
        <family val="2"/>
      </rPr>
      <t>This value should be used as a starting point for discussion only; assigning categories of welfare impact is not a purely mathematical exercise. Animal care committees and protocol authors must still use their collective knowledge and expertise to ensure that an accurate category of welfare impact is assigned.</t>
    </r>
    <r>
      <rPr>
        <sz val="12"/>
        <color theme="1"/>
        <rFont val="Arial"/>
        <family val="2"/>
      </rPr>
      <t xml:space="preserve">
This process should be repeated as many times as necessary for groups of animals within a protocol which are expected to have different welfare impacts.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</si>
</sst>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9" x14ac:knownFonts="1">
    <font>
      <sz val="11"/>
      <color theme="1"/>
      <name val="Calibri"/>
      <family val="2"/>
      <scheme val="minor"/>
    </font>
    <font>
      <sz val="11"/>
      <color theme="1"/>
      <name val="Arial"/>
      <family val="2"/>
    </font>
    <font>
      <b/>
      <sz val="11"/>
      <color rgb="FF205F7E"/>
      <name val="Arial"/>
      <family val="2"/>
    </font>
    <font>
      <b/>
      <sz val="11"/>
      <color theme="1"/>
      <name val="Arial"/>
      <family val="2"/>
    </font>
    <font>
      <sz val="11"/>
      <color theme="0"/>
      <name val="Arial"/>
      <family val="2"/>
    </font>
    <font>
      <b/>
      <sz val="11"/>
      <color theme="0"/>
      <name val="Arial"/>
      <family val="2"/>
    </font>
    <font>
      <sz val="12"/>
      <color theme="1"/>
      <name val="Arial"/>
      <family val="2"/>
    </font>
    <font>
      <i/>
      <sz val="12"/>
      <color theme="1"/>
      <name val="Arial"/>
      <family val="2"/>
    </font>
    <font>
      <b/>
      <sz val="12"/>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205F7E"/>
        <bgColor indexed="64"/>
      </patternFill>
    </fill>
    <fill>
      <patternFill patternType="solid">
        <fgColor rgb="FFEE991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auto="1"/>
      </right>
      <top style="thin">
        <color auto="1"/>
      </top>
      <bottom/>
      <diagonal/>
    </border>
    <border>
      <left style="thin">
        <color auto="1"/>
      </left>
      <right style="thin">
        <color theme="1"/>
      </right>
      <top style="thin">
        <color auto="1"/>
      </top>
      <bottom/>
      <diagonal/>
    </border>
  </borders>
  <cellStyleXfs count="1">
    <xf numFmtId="0" fontId="0" fillId="0" borderId="0"/>
  </cellStyleXfs>
  <cellXfs count="33">
    <xf numFmtId="0" fontId="0" fillId="0" borderId="0" xfId="0"/>
    <xf numFmtId="0" fontId="1" fillId="0" borderId="0" xfId="0" applyFont="1"/>
    <xf numFmtId="0" fontId="2" fillId="0" borderId="0" xfId="0" applyFont="1" applyAlignment="1">
      <alignment vertical="center"/>
    </xf>
    <xf numFmtId="0" fontId="3" fillId="0" borderId="2" xfId="0" applyFont="1" applyBorder="1"/>
    <xf numFmtId="0" fontId="3" fillId="0" borderId="1" xfId="0" applyFont="1" applyBorder="1"/>
    <xf numFmtId="0" fontId="3" fillId="0" borderId="3" xfId="0" applyFont="1" applyBorder="1"/>
    <xf numFmtId="0" fontId="1" fillId="0" borderId="4" xfId="0" applyFont="1" applyBorder="1" applyAlignment="1">
      <alignment horizontal="left" vertical="top" wrapText="1" indent="2"/>
    </xf>
    <xf numFmtId="0" fontId="1" fillId="0" borderId="6" xfId="0" applyFont="1" applyBorder="1"/>
    <xf numFmtId="0" fontId="1" fillId="0" borderId="2" xfId="0" applyFont="1" applyBorder="1" applyProtection="1">
      <protection locked="0"/>
    </xf>
    <xf numFmtId="0" fontId="1" fillId="0" borderId="5" xfId="0" applyFont="1" applyBorder="1" applyAlignment="1">
      <alignment horizontal="left" vertical="top" wrapText="1" indent="2"/>
    </xf>
    <xf numFmtId="164" fontId="3" fillId="0" borderId="1" xfId="0" applyNumberFormat="1" applyFont="1" applyBorder="1"/>
    <xf numFmtId="0" fontId="1" fillId="0" borderId="2" xfId="0" applyFont="1" applyBorder="1" applyAlignment="1">
      <alignment horizontal="left" vertical="center" wrapText="1" indent="2"/>
    </xf>
    <xf numFmtId="0" fontId="1" fillId="0" borderId="2" xfId="0" applyFont="1" applyBorder="1"/>
    <xf numFmtId="0" fontId="1" fillId="0" borderId="3" xfId="0" applyFont="1" applyBorder="1" applyAlignment="1">
      <alignment horizontal="left" vertical="center" wrapText="1" indent="2"/>
    </xf>
    <xf numFmtId="0" fontId="1" fillId="0" borderId="0" xfId="0" applyFont="1" applyAlignment="1">
      <alignment horizontal="left" vertical="top" wrapText="1" indent="2"/>
    </xf>
    <xf numFmtId="49" fontId="1" fillId="2" borderId="2" xfId="0" applyNumberFormat="1" applyFont="1" applyFill="1" applyBorder="1" applyProtection="1">
      <protection locked="0"/>
    </xf>
    <xf numFmtId="0" fontId="4" fillId="3" borderId="0" xfId="0" applyFont="1" applyFill="1"/>
    <xf numFmtId="0" fontId="1" fillId="2" borderId="2" xfId="0" applyFont="1" applyFill="1" applyBorder="1" applyProtection="1">
      <protection locked="0"/>
    </xf>
    <xf numFmtId="0" fontId="1" fillId="2" borderId="3" xfId="0" applyFont="1" applyFill="1" applyBorder="1" applyProtection="1">
      <protection locked="0"/>
    </xf>
    <xf numFmtId="0" fontId="5" fillId="3" borderId="0" xfId="0" applyFont="1" applyFill="1"/>
    <xf numFmtId="0" fontId="1" fillId="0" borderId="3" xfId="0" applyFont="1" applyBorder="1"/>
    <xf numFmtId="49" fontId="1" fillId="2" borderId="3" xfId="0" applyNumberFormat="1" applyFont="1" applyFill="1" applyBorder="1" applyProtection="1">
      <protection locked="0"/>
    </xf>
    <xf numFmtId="0" fontId="1" fillId="0" borderId="9" xfId="0" applyFont="1" applyBorder="1"/>
    <xf numFmtId="0" fontId="1" fillId="2" borderId="7" xfId="0" applyFont="1" applyFill="1" applyBorder="1" applyProtection="1">
      <protection locked="0"/>
    </xf>
    <xf numFmtId="0" fontId="1" fillId="2" borderId="8" xfId="0" applyFont="1" applyFill="1" applyBorder="1" applyProtection="1">
      <protection locked="0"/>
    </xf>
    <xf numFmtId="0" fontId="3" fillId="4" borderId="1" xfId="0" applyFont="1" applyFill="1" applyBorder="1"/>
    <xf numFmtId="0" fontId="1" fillId="0" borderId="10" xfId="0" applyFont="1" applyBorder="1" applyAlignment="1">
      <alignment horizontal="left" vertical="top" wrapText="1" indent="2"/>
    </xf>
    <xf numFmtId="49" fontId="1" fillId="0" borderId="0" xfId="0" applyNumberFormat="1" applyFont="1"/>
    <xf numFmtId="0" fontId="3" fillId="0" borderId="0" xfId="0" applyFont="1" applyAlignment="1">
      <alignment vertical="top" wrapText="1"/>
    </xf>
    <xf numFmtId="0" fontId="3" fillId="0" borderId="0" xfId="0" applyFont="1"/>
    <xf numFmtId="164" fontId="1" fillId="0" borderId="0" xfId="0" applyNumberFormat="1" applyFont="1"/>
    <xf numFmtId="165" fontId="1" fillId="0" borderId="0" xfId="0" applyNumberFormat="1" applyFont="1"/>
    <xf numFmtId="0" fontId="6" fillId="0" borderId="0" xfId="0" applyFont="1" applyAlignment="1">
      <alignment wrapText="1"/>
    </xf>
  </cellXfs>
  <cellStyles count="1">
    <cellStyle name="Normal" xfId="0" builtinId="0"/>
  </cellStyles>
  <dxfs count="0"/>
  <tableStyles count="0" defaultTableStyle="TableStyleMedium2" defaultPivotStyle="PivotStyleLight16"/>
  <colors>
    <mruColors>
      <color rgb="FF205F7E"/>
      <color rgb="FFEE99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tabSelected="1" zoomScaleNormal="100" workbookViewId="0">
      <selection activeCell="B24" sqref="B24"/>
    </sheetView>
  </sheetViews>
  <sheetFormatPr defaultColWidth="9.1796875" defaultRowHeight="14" x14ac:dyDescent="0.3"/>
  <cols>
    <col min="1" max="1" width="72.7265625" style="1" customWidth="1"/>
    <col min="2" max="2" width="21.54296875" style="1" customWidth="1"/>
    <col min="3" max="3" width="13.81640625" style="1" hidden="1" customWidth="1"/>
    <col min="4" max="4" width="39" style="1" customWidth="1"/>
    <col min="5" max="5" width="0" style="1" hidden="1" customWidth="1"/>
    <col min="6" max="6" width="27.7265625" style="1" hidden="1" customWidth="1"/>
    <col min="7" max="7" width="13" style="1" hidden="1" customWidth="1"/>
    <col min="8" max="8" width="13.1796875" style="1" hidden="1" customWidth="1"/>
    <col min="9" max="9" width="19.453125" style="1" hidden="1" customWidth="1"/>
    <col min="10" max="10" width="16" style="1" hidden="1" customWidth="1"/>
    <col min="11" max="11" width="0" style="27" hidden="1" customWidth="1"/>
    <col min="12" max="12" width="13.7265625" style="1" customWidth="1"/>
    <col min="13" max="13" width="19.453125" style="1" customWidth="1"/>
    <col min="14" max="16384" width="9.1796875" style="1"/>
  </cols>
  <sheetData>
    <row r="1" spans="1:14" ht="26.15" customHeight="1" x14ac:dyDescent="0.3">
      <c r="A1" s="2" t="s">
        <v>32</v>
      </c>
    </row>
    <row r="2" spans="1:14" x14ac:dyDescent="0.3">
      <c r="A2" s="19" t="s">
        <v>42</v>
      </c>
      <c r="B2" s="16"/>
      <c r="C2" s="16"/>
      <c r="D2" s="16"/>
      <c r="F2" s="28" t="s">
        <v>13</v>
      </c>
      <c r="G2" s="28" t="s">
        <v>3</v>
      </c>
      <c r="H2" s="29" t="s">
        <v>4</v>
      </c>
      <c r="I2" s="29" t="s">
        <v>21</v>
      </c>
      <c r="J2" s="1" t="s">
        <v>28</v>
      </c>
    </row>
    <row r="3" spans="1:14" x14ac:dyDescent="0.3">
      <c r="A3" s="3" t="s">
        <v>2</v>
      </c>
      <c r="B3" s="5" t="s">
        <v>51</v>
      </c>
      <c r="C3" s="3" t="s">
        <v>4</v>
      </c>
      <c r="D3" s="3" t="s">
        <v>31</v>
      </c>
      <c r="F3" s="1" t="s">
        <v>1</v>
      </c>
      <c r="G3" s="1" t="str">
        <f>B6</f>
        <v/>
      </c>
      <c r="H3" s="30" t="str">
        <f>C6</f>
        <v/>
      </c>
      <c r="I3" s="1">
        <f>(IF(H3&lt;=2,1,"")&amp;IF(AND(H3&gt;=2.01,H3&lt;=6.99),4,"")&amp;IF(AND(H3&gt;=7,H3&lt;=19.99),12,"")&amp;IF(AND(H3&gt;=20,H3&lt;=39.99),36,"")&amp;IF(AND(H3&gt;=40,H3&lt;=108),108,"")&amp;IF(H3&gt;108,0,""))+0</f>
        <v>0</v>
      </c>
      <c r="J3" s="1" t="str">
        <f>IF(AND(ISNUMBER(H3), ISNUMBER(I3)),H3*I3,"")</f>
        <v/>
      </c>
      <c r="N3" s="27"/>
    </row>
    <row r="4" spans="1:14" x14ac:dyDescent="0.3">
      <c r="A4" s="6" t="s">
        <v>35</v>
      </c>
      <c r="B4" s="23"/>
      <c r="C4" s="7" t="str">
        <f>IF(B4= "a", 1, IF(B4= "b", 4, IF(B4="c", 12, IF(B4 = "d", 36, IF(B4="e", 108, IF(B4="",""))))))</f>
        <v/>
      </c>
      <c r="D4" s="8"/>
      <c r="F4" s="1" t="s">
        <v>6</v>
      </c>
      <c r="G4" s="1" t="str">
        <f>B18</f>
        <v/>
      </c>
      <c r="H4" s="30" t="str">
        <f>C18</f>
        <v/>
      </c>
      <c r="I4" s="1">
        <f t="shared" ref="I4:I5" si="0">(IF(H4&lt;=2,1,"")&amp;IF(AND(H4&gt;=2.01,H4&lt;=6.99),4,"")&amp;IF(AND(H4&gt;=7,H4&lt;=19.99),12,"")&amp;IF(AND(H4&gt;=20,H4&lt;=39.99),36,"")&amp;IF(AND(H4&gt;=40,H4&lt;=108),108,"")&amp;IF(H4&gt;108,0,""))+0</f>
        <v>0</v>
      </c>
      <c r="J4" s="1" t="str">
        <f t="shared" ref="J4:J5" si="1">IF(AND(ISNUMBER(H4), ISNUMBER(I4)),H4*I4,"")</f>
        <v/>
      </c>
      <c r="N4" s="27"/>
    </row>
    <row r="5" spans="1:14" ht="14.5" thickBot="1" x14ac:dyDescent="0.35">
      <c r="A5" s="26" t="s">
        <v>36</v>
      </c>
      <c r="B5" s="24"/>
      <c r="C5" s="22" t="str">
        <f>IF(B5= "a", 1, IF(B5= "b", 4, IF(B5="c", 12, IF(B5 = "d", 36, IF(B5="e", 108, IF(B5="",""))))))</f>
        <v/>
      </c>
      <c r="D5" s="8"/>
      <c r="F5" s="1" t="s">
        <v>10</v>
      </c>
      <c r="G5" s="1" t="str">
        <f>B28</f>
        <v/>
      </c>
      <c r="H5" s="30" t="str">
        <f>C28</f>
        <v/>
      </c>
      <c r="I5" s="1">
        <f t="shared" si="0"/>
        <v>0</v>
      </c>
      <c r="J5" s="1" t="str">
        <f t="shared" si="1"/>
        <v/>
      </c>
      <c r="N5" s="27"/>
    </row>
    <row r="6" spans="1:14" ht="14.5" thickBot="1" x14ac:dyDescent="0.35">
      <c r="A6" s="4" t="s">
        <v>5</v>
      </c>
      <c r="B6" s="4" t="str">
        <f>IF(C6&lt;=2,"A","")&amp;IF(AND(C6&gt;=2.01,C6&lt;=6.99),"B","")&amp;IF(AND(C6&gt;=7,C6&lt;=19.99),"C","")&amp;IF(AND(C6&gt;=20,C6&lt;=39.99),"D","")&amp;IF(AND(C6&gt;=40, C6&lt;=108),"E","")&amp;IF(C6&gt;108,"","")</f>
        <v/>
      </c>
      <c r="C6" s="10" t="str">
        <f>IFERROR(((SUM(C4:C5))/COUNT(C4:C5)),"")</f>
        <v/>
      </c>
      <c r="F6" s="1" t="s">
        <v>29</v>
      </c>
      <c r="H6" s="31"/>
      <c r="I6" s="1">
        <f>SUM(I3:I5)</f>
        <v>0</v>
      </c>
      <c r="J6" s="1">
        <f>SUM(J3:J5)</f>
        <v>0</v>
      </c>
      <c r="N6" s="27"/>
    </row>
    <row r="7" spans="1:14" x14ac:dyDescent="0.3">
      <c r="F7" s="1" t="s">
        <v>30</v>
      </c>
      <c r="J7" s="1" t="e">
        <f>J6/I6</f>
        <v>#DIV/0!</v>
      </c>
      <c r="N7" s="27"/>
    </row>
    <row r="8" spans="1:14" x14ac:dyDescent="0.3">
      <c r="A8" s="19" t="s">
        <v>43</v>
      </c>
      <c r="B8" s="16"/>
      <c r="C8" s="16"/>
      <c r="D8" s="16"/>
    </row>
    <row r="9" spans="1:14" x14ac:dyDescent="0.3">
      <c r="A9" s="3" t="s">
        <v>2</v>
      </c>
      <c r="B9" s="5" t="s">
        <v>51</v>
      </c>
      <c r="C9" s="3" t="s">
        <v>4</v>
      </c>
      <c r="D9" s="3" t="s">
        <v>31</v>
      </c>
    </row>
    <row r="10" spans="1:14" x14ac:dyDescent="0.3">
      <c r="A10" s="6" t="s">
        <v>34</v>
      </c>
      <c r="B10" s="15"/>
      <c r="C10" s="7" t="str">
        <f>IF(B10= "a", 1, IF(B10= "b", 4, IF(B10="c", 12, IF(B10 = "d", 36, IF(B10="e", 108, IF(B10="",""))))))</f>
        <v/>
      </c>
      <c r="D10" s="8"/>
    </row>
    <row r="11" spans="1:14" x14ac:dyDescent="0.3">
      <c r="A11" s="6" t="s">
        <v>37</v>
      </c>
      <c r="B11" s="15"/>
      <c r="C11" s="7" t="str">
        <f t="shared" ref="C11:C17" si="2">IF(B11= "a", 1, IF(B11= "b", 4, IF(B11="c", 12, IF(B11 = "d", 36, IF(B11="e", 108, IF(B11="",""))))))</f>
        <v/>
      </c>
      <c r="D11" s="8"/>
    </row>
    <row r="12" spans="1:14" x14ac:dyDescent="0.3">
      <c r="A12" s="6" t="s">
        <v>38</v>
      </c>
      <c r="B12" s="15"/>
      <c r="C12" s="7" t="str">
        <f t="shared" si="2"/>
        <v/>
      </c>
      <c r="D12" s="8"/>
    </row>
    <row r="13" spans="1:14" x14ac:dyDescent="0.3">
      <c r="A13" s="6" t="s">
        <v>39</v>
      </c>
      <c r="B13" s="15"/>
      <c r="C13" s="7" t="str">
        <f t="shared" si="2"/>
        <v/>
      </c>
      <c r="D13" s="8"/>
      <c r="G13" s="29" t="s">
        <v>20</v>
      </c>
    </row>
    <row r="14" spans="1:14" x14ac:dyDescent="0.3">
      <c r="A14" s="6" t="s">
        <v>40</v>
      </c>
      <c r="B14" s="15"/>
      <c r="C14" s="7" t="str">
        <f t="shared" si="2"/>
        <v/>
      </c>
      <c r="D14" s="8"/>
      <c r="G14" s="1" t="s">
        <v>18</v>
      </c>
      <c r="H14" s="1" t="s">
        <v>23</v>
      </c>
      <c r="I14" s="1" t="s">
        <v>22</v>
      </c>
    </row>
    <row r="15" spans="1:14" x14ac:dyDescent="0.3">
      <c r="A15" s="6" t="s">
        <v>7</v>
      </c>
      <c r="B15" s="15"/>
      <c r="C15" s="7" t="str">
        <f t="shared" si="2"/>
        <v/>
      </c>
      <c r="D15" s="8"/>
      <c r="G15" s="1" t="s">
        <v>0</v>
      </c>
      <c r="H15" s="1">
        <v>1</v>
      </c>
      <c r="I15" s="27" t="s">
        <v>19</v>
      </c>
    </row>
    <row r="16" spans="1:14" ht="15" customHeight="1" x14ac:dyDescent="0.3">
      <c r="A16" s="6" t="s">
        <v>41</v>
      </c>
      <c r="B16" s="15"/>
      <c r="C16" s="7" t="str">
        <f t="shared" si="2"/>
        <v/>
      </c>
      <c r="D16" s="8"/>
      <c r="G16" s="1" t="s">
        <v>14</v>
      </c>
      <c r="H16" s="1">
        <v>4</v>
      </c>
      <c r="I16" s="27" t="s">
        <v>24</v>
      </c>
    </row>
    <row r="17" spans="1:9" ht="14.5" thickBot="1" x14ac:dyDescent="0.35">
      <c r="A17" s="9" t="s">
        <v>8</v>
      </c>
      <c r="B17" s="21"/>
      <c r="C17" s="22" t="str">
        <f t="shared" si="2"/>
        <v/>
      </c>
      <c r="D17" s="8"/>
      <c r="G17" s="1" t="s">
        <v>15</v>
      </c>
      <c r="H17" s="1">
        <v>12</v>
      </c>
      <c r="I17" s="27" t="s">
        <v>26</v>
      </c>
    </row>
    <row r="18" spans="1:9" ht="14.5" thickBot="1" x14ac:dyDescent="0.35">
      <c r="A18" s="4" t="s">
        <v>9</v>
      </c>
      <c r="B18" s="4" t="str">
        <f>IF(C18&lt;=2,"A","")&amp;IF(AND(C18&gt;=2.01,C18&lt;=6.99),"B","")&amp;IF(AND(C18&gt;=7,C18&lt;=19.99),"C","")&amp;IF(AND(C18&gt;=20,C18&lt;=39.99),"D","")&amp;IF(AND(C18&gt;=40, C18&lt;=108), "E","")&amp;IF(C18&gt;108,"","")</f>
        <v/>
      </c>
      <c r="C18" s="10" t="str">
        <f>IFERROR(((SUM(C10:C17))/COUNT(C10:C17)),"")</f>
        <v/>
      </c>
      <c r="G18" s="1" t="s">
        <v>16</v>
      </c>
      <c r="H18" s="1">
        <v>36</v>
      </c>
      <c r="I18" s="27" t="s">
        <v>27</v>
      </c>
    </row>
    <row r="19" spans="1:9" x14ac:dyDescent="0.3">
      <c r="G19" s="1" t="s">
        <v>17</v>
      </c>
      <c r="H19" s="1">
        <v>108</v>
      </c>
      <c r="I19" s="27" t="s">
        <v>25</v>
      </c>
    </row>
    <row r="20" spans="1:9" x14ac:dyDescent="0.3">
      <c r="A20" s="19" t="s">
        <v>44</v>
      </c>
      <c r="B20" s="16"/>
      <c r="C20" s="16"/>
      <c r="D20" s="16"/>
    </row>
    <row r="21" spans="1:9" x14ac:dyDescent="0.3">
      <c r="A21" s="3" t="s">
        <v>2</v>
      </c>
      <c r="B21" s="3" t="s">
        <v>51</v>
      </c>
      <c r="C21" s="3" t="s">
        <v>4</v>
      </c>
      <c r="D21" s="3" t="s">
        <v>31</v>
      </c>
    </row>
    <row r="22" spans="1:9" x14ac:dyDescent="0.3">
      <c r="A22" s="11" t="s">
        <v>45</v>
      </c>
      <c r="B22" s="17"/>
      <c r="C22" s="12" t="str">
        <f>IF(B22= "a", 1, IF(B22= "b", 4, IF(B22="c", 12, IF(B22 = "d", 36, IF(B22="e", 108, IF(B22="",""))))))</f>
        <v/>
      </c>
      <c r="D22" s="8"/>
    </row>
    <row r="23" spans="1:9" x14ac:dyDescent="0.3">
      <c r="A23" s="11" t="s">
        <v>11</v>
      </c>
      <c r="B23" s="17"/>
      <c r="C23" s="12" t="str">
        <f t="shared" ref="C23:C27" si="3">IF(B23= "a", 1, IF(B23= "b", 4, IF(B23="c", 12, IF(B23 = "d", 36, IF(B23="e", 108, IF(B23="",""))))))</f>
        <v/>
      </c>
      <c r="D23" s="8"/>
    </row>
    <row r="24" spans="1:9" x14ac:dyDescent="0.3">
      <c r="A24" s="11" t="s">
        <v>33</v>
      </c>
      <c r="B24" s="17"/>
      <c r="C24" s="12" t="str">
        <f t="shared" si="3"/>
        <v/>
      </c>
      <c r="D24" s="8"/>
    </row>
    <row r="25" spans="1:9" x14ac:dyDescent="0.3">
      <c r="A25" s="11" t="s">
        <v>46</v>
      </c>
      <c r="B25" s="17"/>
      <c r="C25" s="12" t="str">
        <f t="shared" si="3"/>
        <v/>
      </c>
      <c r="D25" s="8"/>
    </row>
    <row r="26" spans="1:9" x14ac:dyDescent="0.3">
      <c r="A26" s="11" t="s">
        <v>47</v>
      </c>
      <c r="B26" s="17"/>
      <c r="C26" s="12" t="str">
        <f t="shared" si="3"/>
        <v/>
      </c>
      <c r="D26" s="8"/>
    </row>
    <row r="27" spans="1:9" ht="14.5" thickBot="1" x14ac:dyDescent="0.35">
      <c r="A27" s="13" t="s">
        <v>48</v>
      </c>
      <c r="B27" s="18"/>
      <c r="C27" s="20" t="str">
        <f t="shared" si="3"/>
        <v/>
      </c>
      <c r="D27" s="8"/>
    </row>
    <row r="28" spans="1:9" ht="14.5" thickBot="1" x14ac:dyDescent="0.35">
      <c r="A28" s="4" t="s">
        <v>12</v>
      </c>
      <c r="B28" s="4" t="str">
        <f>IF(C28&lt;=2,"A","")&amp;IF(AND(C28&gt;=2.01,C28&lt;=6.99),"B","")&amp;IF(AND(C28&gt;=7,C28&lt;=19.99),"C","")&amp;IF(AND(C28&gt;=20,C28&lt;=39.99),"D","")&amp;IF(AND(C28&gt;=40,C28&lt;=108), "E","")&amp;IF(C28&gt;108,"","")</f>
        <v/>
      </c>
      <c r="C28" s="10" t="str">
        <f>IFERROR(((SUM(C22:C27))/COUNT(C22:C27)),"")</f>
        <v/>
      </c>
    </row>
    <row r="29" spans="1:9" ht="14.5" thickBot="1" x14ac:dyDescent="0.35">
      <c r="A29" s="14"/>
    </row>
    <row r="30" spans="1:9" ht="14.5" thickBot="1" x14ac:dyDescent="0.35">
      <c r="A30" s="25" t="s">
        <v>50</v>
      </c>
      <c r="B30" s="25" t="e">
        <f>IF(J7&lt;2,"A","")&amp;IF(AND(J7&gt;=2.01,J7&lt;6.99),"B","")&amp;IF(AND(J7&gt;=7,J7&lt;=19.999),"C","")&amp;IF(AND(J7&gt;=20,J7&lt;39.99),"D","")&amp;IF(AND(J7&gt;=40,J7&lt;=108), "E","")&amp;IF(J7&gt;108,"","")</f>
        <v>#DIV/0!</v>
      </c>
    </row>
  </sheetData>
  <sheetProtection algorithmName="SHA-512" hashValue="+oImHvXe9APVA310qzctC7cLTG0pRb2fyq/KWqHA0Hhy7q0ttXRZtXleYuq3Nn/i7ySuopn9QMhubErkv3wcRw==" saltValue="qjHnTEpaQDuV3zwpOS42Zg==" spinCount="100000" sheet="1" selectLockedCells="1"/>
  <dataValidations count="1">
    <dataValidation type="textLength" operator="equal" allowBlank="1" showInputMessage="1" showErrorMessage="1" sqref="B4:B5 B10:B17 B22:B27" xr:uid="{00000000-0002-0000-0000-000000000000}">
      <formula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8"/>
  <sheetViews>
    <sheetView workbookViewId="0">
      <selection activeCell="L4" sqref="L4"/>
    </sheetView>
  </sheetViews>
  <sheetFormatPr defaultColWidth="9.1796875" defaultRowHeight="14" x14ac:dyDescent="0.3"/>
  <cols>
    <col min="1" max="1" width="125.1796875" style="1" customWidth="1"/>
    <col min="2" max="16384" width="9.1796875" style="1"/>
  </cols>
  <sheetData>
    <row r="1" spans="1:1" ht="28" customHeight="1" x14ac:dyDescent="0.3">
      <c r="A1" s="2" t="s">
        <v>49</v>
      </c>
    </row>
    <row r="2" spans="1:1" ht="372" x14ac:dyDescent="0.35">
      <c r="A2" s="32" t="s">
        <v>52</v>
      </c>
    </row>
    <row r="18" spans="12:12" x14ac:dyDescent="0.3">
      <c r="L18"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Scoring Summary Tool</vt:lpstr>
      <vt:lpstr>Instructions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Walker</dc:creator>
  <cp:lastModifiedBy>Gurusamy Chinnasamy</cp:lastModifiedBy>
  <dcterms:created xsi:type="dcterms:W3CDTF">2021-08-31T14:53:37Z</dcterms:created>
  <dcterms:modified xsi:type="dcterms:W3CDTF">2025-01-20T21:08:00Z</dcterms:modified>
</cp:coreProperties>
</file>